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pielmobileev-my.sharepoint.com/personal/nadine_wickert_spielmobile_de/Documents/Desktop/"/>
    </mc:Choice>
  </mc:AlternateContent>
  <xr:revisionPtr revIDLastSave="50" documentId="14_{CF28653B-1F04-403B-BD61-CE534846A81E}" xr6:coauthVersionLast="47" xr6:coauthVersionMax="47" xr10:uidLastSave="{5ECAFC69-2B38-47E8-9DFE-CD73389C7A76}"/>
  <bookViews>
    <workbookView xWindow="-120" yWindow="-120" windowWidth="29040" windowHeight="15840" activeTab="3" xr2:uid="{00000000-000D-0000-FFFF-FFFF00000000}"/>
  </bookViews>
  <sheets>
    <sheet name="1 Erläuterungen zur Excel" sheetId="17" r:id="rId1"/>
    <sheet name="2 Fördermodelle und Kosten" sheetId="14" r:id="rId2"/>
    <sheet name="3 Projektplanung" sheetId="15" r:id="rId3"/>
    <sheet name="4 Beantragte Summe" sheetId="16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6" l="1"/>
  <c r="C12" i="16"/>
  <c r="C11" i="16"/>
  <c r="C6" i="16"/>
  <c r="C5" i="16"/>
  <c r="D11" i="16"/>
  <c r="E11" i="16"/>
  <c r="C10" i="16"/>
  <c r="D10" i="16"/>
  <c r="E10" i="16"/>
  <c r="C8" i="16"/>
  <c r="D8" i="16"/>
  <c r="E8" i="16"/>
  <c r="C7" i="16"/>
  <c r="D7" i="16"/>
  <c r="E7" i="16"/>
  <c r="D6" i="16"/>
  <c r="E6" i="16"/>
  <c r="D5" i="16"/>
  <c r="E5" i="16"/>
  <c r="D4" i="16"/>
  <c r="E4" i="16"/>
  <c r="E12" i="16"/>
  <c r="E19" i="16"/>
  <c r="B12" i="16"/>
  <c r="B13" i="16"/>
  <c r="B14" i="16"/>
  <c r="C13" i="16"/>
  <c r="D13" i="16"/>
  <c r="E13" i="16"/>
  <c r="D14" i="16"/>
  <c r="D12" i="16"/>
  <c r="C14" i="16"/>
  <c r="E14" i="16"/>
  <c r="H27" i="14"/>
  <c r="H25" i="14"/>
  <c r="H26" i="14"/>
  <c r="H24" i="14"/>
  <c r="J27" i="14"/>
  <c r="J25" i="14"/>
  <c r="H22" i="14"/>
  <c r="H21" i="14"/>
  <c r="H19" i="14"/>
  <c r="H20" i="14"/>
  <c r="J21" i="14"/>
  <c r="J19" i="14"/>
  <c r="H18" i="14"/>
  <c r="J18" i="14"/>
  <c r="H28" i="14"/>
  <c r="J28" i="14"/>
  <c r="J26" i="14"/>
  <c r="J24" i="14"/>
  <c r="J22" i="14"/>
  <c r="J20" i="14"/>
</calcChain>
</file>

<file path=xl/sharedStrings.xml><?xml version="1.0" encoding="utf-8"?>
<sst xmlns="http://schemas.openxmlformats.org/spreadsheetml/2006/main" count="108" uniqueCount="82">
  <si>
    <t xml:space="preserve">Teilnehmende: </t>
  </si>
  <si>
    <t>Betreungsschlüssel:</t>
  </si>
  <si>
    <t>Sachkosten</t>
  </si>
  <si>
    <t>Gruppen à 15 Kinder</t>
  </si>
  <si>
    <t>Stundensatz</t>
  </si>
  <si>
    <t>1:15;  Mindest- Grundausstattung sind 2 Mitarbeitende</t>
  </si>
  <si>
    <t>1 qualifizierte Honorarkraft</t>
  </si>
  <si>
    <t>Ergänzende Honorarkraft</t>
  </si>
  <si>
    <t>Modelle</t>
  </si>
  <si>
    <t>Kinder</t>
  </si>
  <si>
    <t>31-45</t>
  </si>
  <si>
    <t>16-30</t>
  </si>
  <si>
    <t>Aktionsdauer:</t>
  </si>
  <si>
    <t>Kalkulations-Basis</t>
  </si>
  <si>
    <t xml:space="preserve">1 päd. Fachkraft </t>
  </si>
  <si>
    <t xml:space="preserve"> * Bastel- und Spielmaterialien für die Angebote, Verbrauchsmaterial, ergänzende Materialien</t>
  </si>
  <si>
    <t xml:space="preserve"> * ggf. zu ersetzende, defekte oder entwendete Materialien oder Spielgeräte</t>
  </si>
  <si>
    <t xml:space="preserve"> * Lebensmittel und Getränke</t>
  </si>
  <si>
    <t>Zur Aktionszeit zählen ausschließlich Zeiten der direkten Aktivität mit der Zielgruppe.</t>
  </si>
  <si>
    <t>Aktionszeit/ Vor- und Nacharbeiten</t>
  </si>
  <si>
    <t>Zu den Vor- und Nacharbeiten gehören Beladung und Entladung des Spielmobils, An- und Abfahrt, Auf- und Abbau,</t>
  </si>
  <si>
    <t xml:space="preserve">Einkauf, Vorbereitung von pädagogischen Aktivitäten, Reinigung, ggf. notwendige Reparaturen, etc. </t>
  </si>
  <si>
    <t>HT2 Mini halbtags</t>
  </si>
  <si>
    <t>GT2 Mini ganztags</t>
  </si>
  <si>
    <t>46+</t>
  </si>
  <si>
    <t xml:space="preserve">Anzahl päd. Fachkraft </t>
  </si>
  <si>
    <t>Anzahl qualifizierte Honorarkraft</t>
  </si>
  <si>
    <t>Anzahl Ergänzende Honorarkraft</t>
  </si>
  <si>
    <t>Gesamtkosten pro Aktion</t>
  </si>
  <si>
    <t>Der tatsächliche Einsatz des Personals und seiner Qualifikation muss bestätigt werden (Durchführungsprotokolle).</t>
  </si>
  <si>
    <t xml:space="preserve">Sachkosten bis max. </t>
  </si>
  <si>
    <t>Max. Summe  Personalkosten</t>
  </si>
  <si>
    <t xml:space="preserve">mindestens 3 Std. (halbtags) oder 6 Std. (ganztags) Einsatz + max. 2 Std. Vor- und Nacharbeiten </t>
  </si>
  <si>
    <t>Fördersumme:</t>
  </si>
  <si>
    <t>120,00 - 300 €</t>
  </si>
  <si>
    <t xml:space="preserve">nach Dauer und Kinderzahl </t>
  </si>
  <si>
    <t>Einsatz brutto in Stunden</t>
  </si>
  <si>
    <t>Einsatz netto in Stunden</t>
  </si>
  <si>
    <t>Personalqualifikation</t>
  </si>
  <si>
    <t>Abweichungen der erwarteten Kinderzahl (15er Gruppen) werden in der Abrechnung verrechnet, müssen im Schnitt jedoch mind. 16 Kinder ergeben.</t>
  </si>
  <si>
    <t>Sachkosten werden entsprechend der Aktionszeit und der Kinderanzahl anerkannt.</t>
  </si>
  <si>
    <t>Maximal 60.000€ jährlich pro Antragsteller*in</t>
  </si>
  <si>
    <t xml:space="preserve"> * geringwertige Wirtschaftsgüter bis zu 800 Euro (ohne Umsatzsteuer) </t>
  </si>
  <si>
    <t>durch entsprechende Belege (Einnahme- und Ausgabebelege) vorzuhalten.</t>
  </si>
  <si>
    <t>Sachkosten sind u.a.:</t>
  </si>
  <si>
    <t>Das durchführende Spielmobil ist verpflichtet, für sämtliche durch Spielmobile e.V. ausgezahlte Mittel</t>
  </si>
  <si>
    <t>Grundlagen der Berechnung von Spielmobilaktionen im Projekt "Ankommen und spielend Freund*innen finden"</t>
  </si>
  <si>
    <t>Anzahl Einsätze</t>
  </si>
  <si>
    <t>Summen</t>
  </si>
  <si>
    <t>Projektplanung</t>
  </si>
  <si>
    <t>Beantragte Fördersumme</t>
  </si>
  <si>
    <t>Anzahl der Einsätze</t>
  </si>
  <si>
    <t>Ort</t>
  </si>
  <si>
    <r>
      <t xml:space="preserve"> * Fahrzeug- und Fahrtkosten, incl. Anfahrt- und Abfahrtskosten, ggf. kleine Reparaturen. Es werden </t>
    </r>
    <r>
      <rPr>
        <u/>
        <sz val="12"/>
        <rFont val="Lato"/>
        <family val="2"/>
      </rPr>
      <t>keine</t>
    </r>
    <r>
      <rPr>
        <sz val="12"/>
        <rFont val="Lato"/>
        <family val="2"/>
      </rPr>
      <t xml:space="preserve"> Infrastrukturkosten übernommen.</t>
    </r>
  </si>
  <si>
    <r>
      <rPr>
        <b/>
        <sz val="12"/>
        <rFont val="Lato"/>
        <family val="2"/>
      </rPr>
      <t>Pädagogische Fachkraft</t>
    </r>
    <r>
      <rPr>
        <sz val="12"/>
        <rFont val="Lato"/>
        <family val="2"/>
      </rPr>
      <t>: Sozialpädagog/in, Sozialarbeiter/in, Bachelor oder vergleichbar</t>
    </r>
  </si>
  <si>
    <r>
      <rPr>
        <b/>
        <sz val="12"/>
        <rFont val="Lato"/>
        <family val="2"/>
      </rPr>
      <t>Qualifizierte Honorarkraft</t>
    </r>
    <r>
      <rPr>
        <sz val="12"/>
        <rFont val="Lato"/>
        <family val="2"/>
      </rPr>
      <t xml:space="preserve">: spielpädagogische, medienpäd., interkulturelle, handwerkliche oder künstlerische (Zusatz-) Qualifikation </t>
    </r>
  </si>
  <si>
    <r>
      <rPr>
        <b/>
        <sz val="12"/>
        <rFont val="Lato"/>
        <family val="2"/>
      </rPr>
      <t>Ergänzende Honorarkraft</t>
    </r>
    <r>
      <rPr>
        <sz val="12"/>
        <rFont val="Lato"/>
        <family val="2"/>
      </rPr>
      <t>: praxisgeschulte freie Mitarbeitende, z.B. Studierende der Sozialpädagogik, u.a.</t>
    </r>
  </si>
  <si>
    <t xml:space="preserve">In dieser Excel finden sich 4 Tabellenblätter. Aktuell befinden Sie sich in Tabellenblatt 1 mit den Erläuterungen zur Excel. Bitte speichern Sie die Excel lokal, bearbeiten Sie diese und laden Sie die Excel im Verlauf der Interessensbekundung ausgefüllt hoch. Mit Ausnahme von Tabellenblatt 3 Projektplanung sind die Tabellenblätter für Änderungen gesperrt. </t>
  </si>
  <si>
    <t>Erläuterungen Excel</t>
  </si>
  <si>
    <t xml:space="preserve">Tabellenblatt "4 Beantragte Summe" Hier wird die Fördersumme entsprechend Ihrer Projektplanung automatisch berechnet. </t>
  </si>
  <si>
    <t>Honorarkosten</t>
  </si>
  <si>
    <t>Honorarkosten nach Modell</t>
  </si>
  <si>
    <t>Honorarkosten werden nach Anzahl vergütet, gestaffelt nach Qualifikation.</t>
  </si>
  <si>
    <t xml:space="preserve">Festangestellt Mitarbeiter*innen können nur abgerechnet werden, sofern eine Projektbedingte Einstellung oder Stundenaufstockung erfolgt. </t>
  </si>
  <si>
    <t xml:space="preserve">Honorar- und Sachmitteleinsatz sollen je nach Kinderanzahl dem Betreuungsschlüssel angepasst werden. Durch nicht vorhersehbare Fluktuation in den Unterkünften veursachter vorübergehender Mehreinsatz (3x in Folge) von Personal ist förderunschädlich. </t>
  </si>
  <si>
    <t>Anstelle der qualifizierten Honorarkräfte können auch ergänzende Honorarkräfte eingesetzt werden. Eine päda. Fachkraft muss bei jeder Aktion vor Ort sein.</t>
  </si>
  <si>
    <t>Modell (Auswahl per Dropdown Menü)</t>
  </si>
  <si>
    <t xml:space="preserve">Tabellenblatt 2 zeigt eine Übersicht über die Fördermodelle, die geförderten Ausgaben, Honorar- und Sachkosteneinsätze und den Anforderungen für die Honorarkräfte auf. </t>
  </si>
  <si>
    <t>GT3a Standard ganztags mit ergänzenden Honorarkräften</t>
  </si>
  <si>
    <t>HT4a Maxi halbtags mit ergänzenden Honorarkräften</t>
  </si>
  <si>
    <t>HT3a Standard halbtags mit Ergänzenden Honorarkräften</t>
  </si>
  <si>
    <t>GT4a ganztags mit ergänzenden Honorarkräften</t>
  </si>
  <si>
    <t>HT3b Standard halbtags mit Ergänzenden Honorarkräften</t>
  </si>
  <si>
    <t>HT3a Standard halbtags inkl. qualifizierte Honorarkraft</t>
  </si>
  <si>
    <t>HT4b Maxi halbtags inkl. qualifizierte Honorarkraft</t>
  </si>
  <si>
    <t>GT3b Standard ganztags mit ergänzenden Honorarkräften</t>
  </si>
  <si>
    <t>GT3a Standard ganztags inkl. qualifizierte Honorarkraft</t>
  </si>
  <si>
    <t>Datum (bis max. 15.12.22 möglich -VN mit 6 Wochen Frist bzw. spätestens 10.01.23 postalischer Einang)</t>
  </si>
  <si>
    <t>HT3b Standard halbtags inkl. qualifizierte Honorarkraft</t>
  </si>
  <si>
    <t>GT3b Standard ganztags inkl. qualifizierte Honorarkraft</t>
  </si>
  <si>
    <t>GT4b ganztags inkl. qualifizierte Honorarkraft</t>
  </si>
  <si>
    <t xml:space="preserve">Tabellenblatt "3 Projektplanung" Bitte wählen Sie aus den 10 Modellen die gefördert werden, die für Sie passenden Modelle in Spalte C aus. An unterschiedlichen Tagen können unterschiedliche Modelle ausgesucht werden.  Diese Tabelle ist die Grundlage über die beantragte Fördersumme, die automatisch in Tabellenblatt "4 Beantragte Summe" aufgeführt wird.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</si>
</sst>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8" x14ac:knownFonts="1">
    <font>
      <sz val="10"/>
      <name val="Arial"/>
    </font>
    <font>
      <b/>
      <sz val="11"/>
      <name val="Lato"/>
      <family val="2"/>
    </font>
    <font>
      <sz val="11"/>
      <name val="Lato"/>
      <family val="2"/>
    </font>
    <font>
      <sz val="12"/>
      <name val="Arial"/>
      <family val="2"/>
    </font>
    <font>
      <b/>
      <sz val="12"/>
      <name val="Lato"/>
      <family val="2"/>
    </font>
    <font>
      <sz val="12"/>
      <name val="Lato"/>
      <family val="2"/>
    </font>
    <font>
      <u/>
      <sz val="12"/>
      <name val="Lato"/>
      <family val="2"/>
    </font>
    <font>
      <b/>
      <u/>
      <sz val="12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49" fontId="5" fillId="0" borderId="0" xfId="0" applyNumberFormat="1" applyFont="1"/>
    <xf numFmtId="165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7" fillId="0" borderId="0" xfId="0" applyFont="1"/>
    <xf numFmtId="165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5" fillId="0" borderId="0" xfId="0" applyNumberFormat="1" applyFont="1" applyAlignment="1">
      <alignment horizontal="left"/>
    </xf>
    <xf numFmtId="49" fontId="1" fillId="0" borderId="1" xfId="0" applyNumberFormat="1" applyFont="1" applyBorder="1" applyAlignment="1" applyProtection="1">
      <alignment wrapText="1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wrapText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 wrapText="1"/>
    </xf>
    <xf numFmtId="44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44" fontId="5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0" xfId="0" applyNumberFormat="1" applyFont="1" applyAlignment="1" applyProtection="1">
      <alignment horizontal="center"/>
    </xf>
    <xf numFmtId="44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8608-D430-4A32-A9BF-182B42280EAA}">
  <sheetPr codeName="Tabelle1"/>
  <dimension ref="A1:A12"/>
  <sheetViews>
    <sheetView workbookViewId="0">
      <selection activeCell="A6" sqref="A6"/>
    </sheetView>
  </sheetViews>
  <sheetFormatPr baseColWidth="10" defaultColWidth="11.5703125" defaultRowHeight="12.75" x14ac:dyDescent="0.2"/>
  <cols>
    <col min="1" max="1" width="129.28515625" style="39" customWidth="1"/>
    <col min="2" max="16384" width="11.5703125" style="39"/>
  </cols>
  <sheetData>
    <row r="1" spans="1:1" ht="15.75" x14ac:dyDescent="0.25">
      <c r="A1" s="38" t="s">
        <v>58</v>
      </c>
    </row>
    <row r="6" spans="1:1" s="40" customFormat="1" ht="63" customHeight="1" x14ac:dyDescent="0.2">
      <c r="A6" s="8" t="s">
        <v>57</v>
      </c>
    </row>
    <row r="7" spans="1:1" s="40" customFormat="1" ht="15" x14ac:dyDescent="0.2"/>
    <row r="8" spans="1:1" s="40" customFormat="1" ht="30" x14ac:dyDescent="0.2">
      <c r="A8" s="8" t="s">
        <v>67</v>
      </c>
    </row>
    <row r="9" spans="1:1" s="40" customFormat="1" ht="15" x14ac:dyDescent="0.2"/>
    <row r="10" spans="1:1" s="40" customFormat="1" ht="99" customHeight="1" x14ac:dyDescent="0.2">
      <c r="A10" s="8" t="s">
        <v>81</v>
      </c>
    </row>
    <row r="11" spans="1:1" s="40" customFormat="1" ht="15" x14ac:dyDescent="0.2"/>
    <row r="12" spans="1:1" s="40" customFormat="1" ht="15" x14ac:dyDescent="0.2">
      <c r="A12" s="40" t="s">
        <v>59</v>
      </c>
    </row>
  </sheetData>
  <sheetProtection algorithmName="SHA-512" hashValue="GD5f6mzskq3JvnBoSwfV/XRcDUjvY/KFB+Oj27xvj0rnWoU628FxyufW5Axc1zsFnkZMQORTkgYy0OmmZuUwmQ==" saltValue="jLlU74z/UCzwIsPYZ0AEY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5B43-1F84-415F-BD3A-7CAA40FF4C88}">
  <sheetPr codeName="Tabelle2"/>
  <dimension ref="A1:M62"/>
  <sheetViews>
    <sheetView topLeftCell="A18" workbookViewId="0">
      <selection activeCell="C5" sqref="C5"/>
    </sheetView>
  </sheetViews>
  <sheetFormatPr baseColWidth="10" defaultColWidth="11.42578125" defaultRowHeight="15" x14ac:dyDescent="0.2"/>
  <cols>
    <col min="1" max="1" width="64.5703125" style="9" customWidth="1"/>
    <col min="2" max="2" width="12.42578125" style="9" customWidth="1"/>
    <col min="3" max="4" width="11.42578125" style="9"/>
    <col min="5" max="5" width="12.7109375" style="9" customWidth="1"/>
    <col min="6" max="6" width="17.7109375" style="9" customWidth="1"/>
    <col min="7" max="7" width="17.42578125" style="9" customWidth="1"/>
    <col min="8" max="8" width="19.42578125" style="9" customWidth="1"/>
    <col min="9" max="9" width="15.28515625" style="9" customWidth="1"/>
    <col min="10" max="10" width="17.7109375" style="9" customWidth="1"/>
    <col min="11" max="16384" width="11.42578125" style="9"/>
  </cols>
  <sheetData>
    <row r="1" spans="1:13" s="12" customFormat="1" ht="15.75" x14ac:dyDescent="0.25">
      <c r="A1" s="10" t="s">
        <v>46</v>
      </c>
      <c r="B1" s="11"/>
      <c r="D1" s="11"/>
    </row>
    <row r="2" spans="1:13" s="12" customFormat="1" ht="15.75" x14ac:dyDescent="0.25">
      <c r="A2" s="10"/>
      <c r="B2" s="11"/>
      <c r="D2" s="11"/>
    </row>
    <row r="3" spans="1:13" s="12" customFormat="1" ht="15.75" x14ac:dyDescent="0.25">
      <c r="A3" s="10"/>
      <c r="B3" s="11"/>
      <c r="D3" s="11"/>
      <c r="F3" s="10"/>
      <c r="G3" s="10"/>
    </row>
    <row r="4" spans="1:13" s="12" customFormat="1" x14ac:dyDescent="0.2">
      <c r="A4" s="12" t="s">
        <v>12</v>
      </c>
      <c r="B4" s="11" t="s">
        <v>32</v>
      </c>
      <c r="D4" s="11"/>
    </row>
    <row r="5" spans="1:13" s="12" customFormat="1" x14ac:dyDescent="0.2">
      <c r="A5" s="12" t="s">
        <v>0</v>
      </c>
      <c r="B5" s="11" t="s">
        <v>3</v>
      </c>
      <c r="D5" s="11"/>
    </row>
    <row r="6" spans="1:13" s="12" customFormat="1" x14ac:dyDescent="0.2">
      <c r="A6" s="12" t="s">
        <v>1</v>
      </c>
      <c r="B6" s="13" t="s">
        <v>5</v>
      </c>
      <c r="D6" s="11"/>
    </row>
    <row r="7" spans="1:13" s="12" customFormat="1" x14ac:dyDescent="0.2">
      <c r="A7" s="12" t="s">
        <v>33</v>
      </c>
      <c r="B7" s="13" t="s">
        <v>41</v>
      </c>
      <c r="D7" s="11"/>
    </row>
    <row r="8" spans="1:13" s="12" customFormat="1" x14ac:dyDescent="0.2">
      <c r="B8" s="11"/>
      <c r="D8" s="11"/>
    </row>
    <row r="9" spans="1:13" s="12" customFormat="1" x14ac:dyDescent="0.2">
      <c r="A9" s="14" t="s">
        <v>13</v>
      </c>
      <c r="C9" s="11" t="s">
        <v>4</v>
      </c>
      <c r="E9" s="11"/>
    </row>
    <row r="10" spans="1:13" s="12" customFormat="1" x14ac:dyDescent="0.2">
      <c r="A10" s="12" t="s">
        <v>14</v>
      </c>
      <c r="C10" s="11">
        <v>35</v>
      </c>
      <c r="E10" s="11"/>
    </row>
    <row r="11" spans="1:13" s="12" customFormat="1" x14ac:dyDescent="0.2">
      <c r="A11" s="12" t="s">
        <v>6</v>
      </c>
      <c r="C11" s="11">
        <v>20</v>
      </c>
      <c r="E11" s="11"/>
    </row>
    <row r="12" spans="1:13" s="12" customFormat="1" x14ac:dyDescent="0.2">
      <c r="A12" s="12" t="s">
        <v>7</v>
      </c>
      <c r="C12" s="11">
        <v>15</v>
      </c>
      <c r="E12" s="11"/>
    </row>
    <row r="13" spans="1:13" s="12" customFormat="1" x14ac:dyDescent="0.2">
      <c r="A13" s="12" t="s">
        <v>2</v>
      </c>
      <c r="C13" s="15" t="s">
        <v>34</v>
      </c>
      <c r="D13" s="12" t="s">
        <v>35</v>
      </c>
      <c r="E13" s="11"/>
    </row>
    <row r="14" spans="1:13" s="12" customFormat="1" x14ac:dyDescent="0.2">
      <c r="C14" s="11"/>
      <c r="E14" s="11"/>
    </row>
    <row r="15" spans="1:13" s="12" customFormat="1" x14ac:dyDescent="0.2">
      <c r="B15" s="11"/>
      <c r="D15" s="11"/>
    </row>
    <row r="16" spans="1:13" s="12" customFormat="1" ht="62.45" customHeight="1" x14ac:dyDescent="0.25">
      <c r="A16" s="16" t="s">
        <v>8</v>
      </c>
      <c r="B16" s="17" t="s">
        <v>36</v>
      </c>
      <c r="C16" s="17" t="s">
        <v>37</v>
      </c>
      <c r="D16" s="18" t="s">
        <v>9</v>
      </c>
      <c r="E16" s="19" t="s">
        <v>25</v>
      </c>
      <c r="F16" s="19" t="s">
        <v>26</v>
      </c>
      <c r="G16" s="19" t="s">
        <v>27</v>
      </c>
      <c r="H16" s="20" t="s">
        <v>31</v>
      </c>
      <c r="I16" s="21" t="s">
        <v>30</v>
      </c>
      <c r="J16" s="20" t="s">
        <v>28</v>
      </c>
      <c r="K16" s="10"/>
      <c r="L16" s="10"/>
      <c r="M16" s="10"/>
    </row>
    <row r="17" spans="1:13" s="12" customFormat="1" ht="15.75" x14ac:dyDescent="0.25">
      <c r="B17" s="18"/>
      <c r="C17" s="22"/>
      <c r="D17" s="18"/>
      <c r="E17" s="22"/>
      <c r="F17" s="22"/>
      <c r="G17" s="22"/>
      <c r="H17" s="10"/>
      <c r="I17" s="22"/>
      <c r="J17" s="10"/>
      <c r="K17" s="10"/>
      <c r="L17" s="10"/>
      <c r="M17" s="10"/>
    </row>
    <row r="18" spans="1:13" s="12" customFormat="1" x14ac:dyDescent="0.2">
      <c r="A18" s="12" t="s">
        <v>22</v>
      </c>
      <c r="B18" s="23">
        <v>5</v>
      </c>
      <c r="C18" s="23">
        <v>3</v>
      </c>
      <c r="D18" s="23" t="s">
        <v>11</v>
      </c>
      <c r="E18" s="23">
        <v>1</v>
      </c>
      <c r="F18" s="23"/>
      <c r="G18" s="23">
        <v>1</v>
      </c>
      <c r="H18" s="24">
        <f>SUM(B18*E18*C10+B18*C12*G18)</f>
        <v>250</v>
      </c>
      <c r="I18" s="24">
        <v>120</v>
      </c>
      <c r="J18" s="25">
        <f>SUM(H18+I18)</f>
        <v>370</v>
      </c>
    </row>
    <row r="19" spans="1:13" s="12" customFormat="1" x14ac:dyDescent="0.2">
      <c r="A19" s="12" t="s">
        <v>70</v>
      </c>
      <c r="B19" s="23">
        <v>5</v>
      </c>
      <c r="C19" s="23">
        <v>3</v>
      </c>
      <c r="D19" s="23" t="s">
        <v>10</v>
      </c>
      <c r="E19" s="23">
        <v>1</v>
      </c>
      <c r="F19" s="23"/>
      <c r="G19" s="23">
        <v>2</v>
      </c>
      <c r="H19" s="24">
        <f>SUM(B19*G19*C12)+B19*C10*E19</f>
        <v>325</v>
      </c>
      <c r="I19" s="24">
        <v>150</v>
      </c>
      <c r="J19" s="25">
        <f>SUM(H19+I19)</f>
        <v>475</v>
      </c>
    </row>
    <row r="20" spans="1:13" s="12" customFormat="1" x14ac:dyDescent="0.2">
      <c r="A20" s="12" t="s">
        <v>78</v>
      </c>
      <c r="B20" s="23">
        <v>5</v>
      </c>
      <c r="C20" s="23">
        <v>3</v>
      </c>
      <c r="D20" s="23" t="s">
        <v>10</v>
      </c>
      <c r="E20" s="23">
        <v>1</v>
      </c>
      <c r="F20" s="23">
        <v>1</v>
      </c>
      <c r="G20" s="23">
        <v>1</v>
      </c>
      <c r="H20" s="24">
        <f>SUM(B20*E20*C10+B20*C12*G20+B20*C11*F20)</f>
        <v>350</v>
      </c>
      <c r="I20" s="24">
        <v>150</v>
      </c>
      <c r="J20" s="25">
        <f>SUM(H20+I20)</f>
        <v>500</v>
      </c>
    </row>
    <row r="21" spans="1:13" s="12" customFormat="1" x14ac:dyDescent="0.2">
      <c r="A21" s="12" t="s">
        <v>69</v>
      </c>
      <c r="B21" s="23">
        <v>5</v>
      </c>
      <c r="C21" s="23">
        <v>3</v>
      </c>
      <c r="D21" s="23" t="s">
        <v>24</v>
      </c>
      <c r="E21" s="23">
        <v>1</v>
      </c>
      <c r="F21" s="23"/>
      <c r="G21" s="23">
        <v>3</v>
      </c>
      <c r="H21" s="24">
        <f>SUM(B21*G21*C12)+B21*C10*E21</f>
        <v>400</v>
      </c>
      <c r="I21" s="24">
        <v>180</v>
      </c>
      <c r="J21" s="25">
        <f>SUM(H21+I21)</f>
        <v>580</v>
      </c>
    </row>
    <row r="22" spans="1:13" s="12" customFormat="1" x14ac:dyDescent="0.2">
      <c r="A22" s="12" t="s">
        <v>74</v>
      </c>
      <c r="B22" s="23">
        <v>5</v>
      </c>
      <c r="C22" s="23">
        <v>3</v>
      </c>
      <c r="D22" s="23" t="s">
        <v>24</v>
      </c>
      <c r="E22" s="23">
        <v>1</v>
      </c>
      <c r="F22" s="23">
        <v>1</v>
      </c>
      <c r="G22" s="23">
        <v>2</v>
      </c>
      <c r="H22" s="24">
        <f>SUM(B22*E22*C10+B22*C12*G22+B22*C11*F22)</f>
        <v>425</v>
      </c>
      <c r="I22" s="24">
        <v>180</v>
      </c>
      <c r="J22" s="25">
        <f>SUM(H22+I22)</f>
        <v>605</v>
      </c>
    </row>
    <row r="23" spans="1:13" s="12" customFormat="1" x14ac:dyDescent="0.2">
      <c r="B23" s="23"/>
      <c r="C23" s="23"/>
      <c r="D23" s="23"/>
      <c r="E23" s="23"/>
      <c r="F23" s="23"/>
      <c r="G23" s="23"/>
      <c r="H23" s="24"/>
      <c r="I23" s="24"/>
      <c r="J23" s="25"/>
    </row>
    <row r="24" spans="1:13" s="12" customFormat="1" x14ac:dyDescent="0.2">
      <c r="A24" s="12" t="s">
        <v>23</v>
      </c>
      <c r="B24" s="23">
        <v>8</v>
      </c>
      <c r="C24" s="23">
        <v>6</v>
      </c>
      <c r="D24" s="23" t="s">
        <v>11</v>
      </c>
      <c r="E24" s="23">
        <v>1</v>
      </c>
      <c r="F24" s="23"/>
      <c r="G24" s="23">
        <v>1</v>
      </c>
      <c r="H24" s="24">
        <f>SUM(B24*E24*C10+B24*C12*G24)</f>
        <v>400</v>
      </c>
      <c r="I24" s="24">
        <v>200</v>
      </c>
      <c r="J24" s="25">
        <f>SUM(H24+I24)</f>
        <v>600</v>
      </c>
    </row>
    <row r="25" spans="1:13" s="12" customFormat="1" x14ac:dyDescent="0.2">
      <c r="A25" s="12" t="s">
        <v>68</v>
      </c>
      <c r="B25" s="23">
        <v>8</v>
      </c>
      <c r="C25" s="23">
        <v>6</v>
      </c>
      <c r="D25" s="23" t="s">
        <v>10</v>
      </c>
      <c r="E25" s="23">
        <v>1</v>
      </c>
      <c r="F25" s="23"/>
      <c r="G25" s="23">
        <v>2</v>
      </c>
      <c r="H25" s="24">
        <f>SUM(B25*E25*C10+B25*C12*G25+B25*C11*F25)</f>
        <v>520</v>
      </c>
      <c r="I25" s="24">
        <v>250</v>
      </c>
      <c r="J25" s="25">
        <f>SUM(H25+I25)</f>
        <v>770</v>
      </c>
    </row>
    <row r="26" spans="1:13" s="12" customFormat="1" x14ac:dyDescent="0.2">
      <c r="A26" s="12" t="s">
        <v>79</v>
      </c>
      <c r="B26" s="23">
        <v>8</v>
      </c>
      <c r="C26" s="23">
        <v>6</v>
      </c>
      <c r="D26" s="23" t="s">
        <v>10</v>
      </c>
      <c r="E26" s="23">
        <v>1</v>
      </c>
      <c r="F26" s="23">
        <v>1</v>
      </c>
      <c r="G26" s="23">
        <v>1</v>
      </c>
      <c r="H26" s="24">
        <f>SUM(B26*E26*C10+B26*C12*G26+B26*C11*F26)</f>
        <v>560</v>
      </c>
      <c r="I26" s="24">
        <v>250</v>
      </c>
      <c r="J26" s="25">
        <f>SUM(H26+I26)</f>
        <v>810</v>
      </c>
    </row>
    <row r="27" spans="1:13" s="12" customFormat="1" x14ac:dyDescent="0.2">
      <c r="A27" s="12" t="s">
        <v>71</v>
      </c>
      <c r="B27" s="23">
        <v>8</v>
      </c>
      <c r="C27" s="23">
        <v>6</v>
      </c>
      <c r="D27" s="23" t="s">
        <v>24</v>
      </c>
      <c r="E27" s="23">
        <v>1</v>
      </c>
      <c r="F27" s="23"/>
      <c r="G27" s="23">
        <v>3</v>
      </c>
      <c r="H27" s="24">
        <f>SUM(B27*E27*C10+B27*C12*G27+B27*C11*F27)</f>
        <v>640</v>
      </c>
      <c r="I27" s="24">
        <v>300</v>
      </c>
      <c r="J27" s="25">
        <f>SUM(H27+I27)</f>
        <v>940</v>
      </c>
    </row>
    <row r="28" spans="1:13" s="12" customFormat="1" x14ac:dyDescent="0.2">
      <c r="A28" s="12" t="s">
        <v>80</v>
      </c>
      <c r="B28" s="23">
        <v>8</v>
      </c>
      <c r="C28" s="23">
        <v>6</v>
      </c>
      <c r="D28" s="23" t="s">
        <v>24</v>
      </c>
      <c r="E28" s="23">
        <v>1</v>
      </c>
      <c r="F28" s="23">
        <v>1</v>
      </c>
      <c r="G28" s="23">
        <v>2</v>
      </c>
      <c r="H28" s="24">
        <f>SUM(B28*E28*C10+B28*C12*G28+B28*C11*F28)</f>
        <v>680</v>
      </c>
      <c r="I28" s="24">
        <v>300</v>
      </c>
      <c r="J28" s="25">
        <f>SUM(H28+I28)</f>
        <v>980</v>
      </c>
    </row>
    <row r="29" spans="1:13" s="12" customFormat="1" x14ac:dyDescent="0.2">
      <c r="B29" s="23"/>
      <c r="C29" s="23"/>
      <c r="D29" s="23"/>
      <c r="E29" s="23"/>
      <c r="F29" s="23"/>
      <c r="G29" s="23"/>
      <c r="H29" s="24"/>
      <c r="I29" s="24"/>
      <c r="J29" s="25"/>
    </row>
    <row r="30" spans="1:13" s="12" customFormat="1" x14ac:dyDescent="0.2">
      <c r="B30" s="23"/>
      <c r="C30" s="23"/>
      <c r="D30" s="23"/>
      <c r="E30" s="23"/>
      <c r="F30" s="23"/>
      <c r="G30" s="23"/>
      <c r="H30" s="24"/>
      <c r="I30" s="24"/>
      <c r="J30" s="25"/>
    </row>
    <row r="31" spans="1:13" s="26" customFormat="1" x14ac:dyDescent="0.2">
      <c r="C31" s="27"/>
      <c r="E31" s="27"/>
    </row>
    <row r="32" spans="1:13" s="26" customFormat="1" ht="15.75" x14ac:dyDescent="0.25">
      <c r="A32" s="28" t="s">
        <v>19</v>
      </c>
      <c r="C32" s="27"/>
      <c r="E32" s="27"/>
    </row>
    <row r="33" spans="1:7" s="26" customFormat="1" x14ac:dyDescent="0.2">
      <c r="A33" s="26" t="s">
        <v>18</v>
      </c>
      <c r="C33" s="27"/>
      <c r="E33" s="27"/>
    </row>
    <row r="34" spans="1:7" s="26" customFormat="1" x14ac:dyDescent="0.2">
      <c r="A34" s="26" t="s">
        <v>20</v>
      </c>
      <c r="C34" s="27"/>
      <c r="E34" s="27"/>
    </row>
    <row r="35" spans="1:7" s="26" customFormat="1" x14ac:dyDescent="0.2">
      <c r="A35" s="26" t="s">
        <v>21</v>
      </c>
      <c r="C35" s="27"/>
      <c r="E35" s="27"/>
    </row>
    <row r="36" spans="1:7" s="26" customFormat="1" x14ac:dyDescent="0.2">
      <c r="C36" s="27"/>
      <c r="E36" s="27"/>
    </row>
    <row r="37" spans="1:7" s="26" customFormat="1" ht="15.75" x14ac:dyDescent="0.25">
      <c r="A37" s="28" t="s">
        <v>60</v>
      </c>
      <c r="C37" s="27"/>
      <c r="E37" s="27"/>
    </row>
    <row r="38" spans="1:7" s="26" customFormat="1" x14ac:dyDescent="0.2">
      <c r="A38" s="26" t="s">
        <v>62</v>
      </c>
      <c r="C38" s="27"/>
      <c r="E38" s="27"/>
    </row>
    <row r="39" spans="1:7" s="26" customFormat="1" x14ac:dyDescent="0.2">
      <c r="A39" s="26" t="s">
        <v>29</v>
      </c>
      <c r="C39" s="27"/>
      <c r="E39" s="27"/>
    </row>
    <row r="40" spans="1:7" s="26" customFormat="1" x14ac:dyDescent="0.2">
      <c r="A40" s="26" t="s">
        <v>65</v>
      </c>
      <c r="C40" s="27"/>
      <c r="E40" s="27"/>
    </row>
    <row r="41" spans="1:7" s="26" customFormat="1" x14ac:dyDescent="0.2">
      <c r="A41" s="26" t="s">
        <v>39</v>
      </c>
      <c r="C41" s="27"/>
      <c r="E41" s="27"/>
    </row>
    <row r="42" spans="1:7" s="26" customFormat="1" x14ac:dyDescent="0.2">
      <c r="A42" s="26" t="s">
        <v>63</v>
      </c>
      <c r="C42" s="27"/>
      <c r="E42" s="27"/>
    </row>
    <row r="43" spans="1:7" s="26" customFormat="1" ht="39" customHeight="1" x14ac:dyDescent="0.2">
      <c r="A43" s="56" t="s">
        <v>64</v>
      </c>
      <c r="B43" s="56"/>
      <c r="C43" s="56"/>
      <c r="D43" s="56"/>
      <c r="E43" s="56"/>
      <c r="F43" s="56"/>
      <c r="G43" s="56"/>
    </row>
    <row r="44" spans="1:7" s="26" customFormat="1" ht="21" customHeight="1" x14ac:dyDescent="0.2">
      <c r="A44" s="41"/>
      <c r="B44" s="41"/>
      <c r="C44" s="41"/>
      <c r="D44" s="41"/>
      <c r="E44" s="41"/>
      <c r="F44" s="41"/>
      <c r="G44" s="41"/>
    </row>
    <row r="45" spans="1:7" s="26" customFormat="1" ht="39" customHeight="1" x14ac:dyDescent="0.2">
      <c r="A45" s="41"/>
      <c r="B45" s="41"/>
      <c r="C45" s="41"/>
      <c r="D45" s="41"/>
      <c r="E45" s="41"/>
      <c r="F45" s="41"/>
      <c r="G45" s="41"/>
    </row>
    <row r="46" spans="1:7" s="26" customFormat="1" ht="15.75" x14ac:dyDescent="0.25">
      <c r="A46" s="28" t="s">
        <v>2</v>
      </c>
      <c r="C46" s="27"/>
      <c r="E46" s="27"/>
    </row>
    <row r="47" spans="1:7" s="26" customFormat="1" x14ac:dyDescent="0.2">
      <c r="A47" s="26" t="s">
        <v>40</v>
      </c>
      <c r="C47" s="27"/>
      <c r="E47" s="27"/>
    </row>
    <row r="50" spans="1:4" s="26" customFormat="1" x14ac:dyDescent="0.2">
      <c r="A50" s="29" t="s">
        <v>44</v>
      </c>
      <c r="B50" s="30"/>
      <c r="D50" s="27"/>
    </row>
    <row r="51" spans="1:4" s="26" customFormat="1" x14ac:dyDescent="0.2">
      <c r="A51" s="26" t="s">
        <v>53</v>
      </c>
      <c r="B51" s="27"/>
      <c r="D51" s="27"/>
    </row>
    <row r="52" spans="1:4" s="26" customFormat="1" x14ac:dyDescent="0.2">
      <c r="A52" s="26" t="s">
        <v>15</v>
      </c>
      <c r="B52" s="27"/>
      <c r="D52" s="27"/>
    </row>
    <row r="53" spans="1:4" s="26" customFormat="1" x14ac:dyDescent="0.2">
      <c r="A53" s="26" t="s">
        <v>42</v>
      </c>
      <c r="B53" s="27"/>
      <c r="D53" s="27"/>
    </row>
    <row r="54" spans="1:4" s="26" customFormat="1" x14ac:dyDescent="0.2">
      <c r="A54" s="26" t="s">
        <v>16</v>
      </c>
      <c r="B54" s="27"/>
      <c r="D54" s="27"/>
    </row>
    <row r="55" spans="1:4" s="26" customFormat="1" x14ac:dyDescent="0.2">
      <c r="A55" s="26" t="s">
        <v>17</v>
      </c>
      <c r="B55" s="27"/>
      <c r="D55" s="27"/>
    </row>
    <row r="56" spans="1:4" s="26" customFormat="1" x14ac:dyDescent="0.2">
      <c r="B56" s="27"/>
      <c r="D56" s="27"/>
    </row>
    <row r="57" spans="1:4" s="26" customFormat="1" x14ac:dyDescent="0.2">
      <c r="B57" s="27"/>
      <c r="D57" s="27"/>
    </row>
    <row r="58" spans="1:4" s="26" customFormat="1" x14ac:dyDescent="0.2">
      <c r="B58" s="27"/>
      <c r="D58" s="27"/>
    </row>
    <row r="59" spans="1:4" s="26" customFormat="1" ht="15.75" x14ac:dyDescent="0.25">
      <c r="A59" s="28" t="s">
        <v>38</v>
      </c>
      <c r="B59" s="27"/>
      <c r="D59" s="27"/>
    </row>
    <row r="60" spans="1:4" s="26" customFormat="1" ht="15.75" x14ac:dyDescent="0.25">
      <c r="A60" s="26" t="s">
        <v>54</v>
      </c>
      <c r="B60" s="27"/>
      <c r="D60" s="27"/>
    </row>
    <row r="61" spans="1:4" s="26" customFormat="1" ht="15.75" x14ac:dyDescent="0.25">
      <c r="A61" s="26" t="s">
        <v>55</v>
      </c>
      <c r="B61" s="27"/>
      <c r="D61" s="27"/>
    </row>
    <row r="62" spans="1:4" s="26" customFormat="1" ht="15.75" x14ac:dyDescent="0.25">
      <c r="A62" s="26" t="s">
        <v>56</v>
      </c>
      <c r="B62" s="27"/>
      <c r="D62" s="27"/>
    </row>
  </sheetData>
  <sheetProtection algorithmName="SHA-512" hashValue="NJKB0h3TDfFtxnxiGSXKlM8TwNTnnwdfK+1V/xSpocU0CYFGn+NaUa9J5NFrYspNdyYeAVUIsznK7X5liR4MyQ==" saltValue="ybh3JpqE57Ll9jxvBtEx7A==" spinCount="100000" sheet="1" objects="1" scenarios="1"/>
  <mergeCells count="1">
    <mergeCell ref="A43:G4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A82BE-6C17-4FDE-B9FE-C7AFF3B26477}">
  <sheetPr codeName="Tabelle3"/>
  <dimension ref="A1:V62"/>
  <sheetViews>
    <sheetView workbookViewId="0">
      <selection activeCell="A6" sqref="A6"/>
    </sheetView>
  </sheetViews>
  <sheetFormatPr baseColWidth="10" defaultRowHeight="12.75" x14ac:dyDescent="0.2"/>
  <cols>
    <col min="1" max="1" width="41.140625" customWidth="1"/>
    <col min="2" max="2" width="17.7109375" customWidth="1"/>
    <col min="3" max="3" width="25.42578125" style="1" customWidth="1"/>
    <col min="4" max="4" width="11.42578125" style="43"/>
    <col min="5" max="5" width="11.42578125" style="43" customWidth="1"/>
    <col min="6" max="19" width="11.42578125" style="43"/>
    <col min="20" max="20" width="11.42578125" style="43" hidden="1" customWidth="1"/>
    <col min="21" max="22" width="11.42578125" style="43"/>
  </cols>
  <sheetData>
    <row r="1" spans="1:22" s="6" customFormat="1" ht="29.25" customHeight="1" x14ac:dyDescent="0.25">
      <c r="A1" s="4" t="s">
        <v>49</v>
      </c>
      <c r="B1" s="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7" customFormat="1" ht="80.25" customHeight="1" x14ac:dyDescent="0.25">
      <c r="A2" s="42" t="s">
        <v>77</v>
      </c>
      <c r="B2" s="4" t="s">
        <v>52</v>
      </c>
      <c r="C2" s="37" t="s">
        <v>66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5" x14ac:dyDescent="0.2">
      <c r="A3" s="2"/>
      <c r="B3" s="2"/>
      <c r="C3" s="3"/>
      <c r="T3" s="45" t="s">
        <v>22</v>
      </c>
    </row>
    <row r="4" spans="1:22" ht="15" x14ac:dyDescent="0.2">
      <c r="A4" s="2"/>
      <c r="B4" s="2"/>
      <c r="C4" s="3"/>
      <c r="T4" s="45" t="s">
        <v>70</v>
      </c>
    </row>
    <row r="5" spans="1:22" ht="15" x14ac:dyDescent="0.2">
      <c r="A5" s="2"/>
      <c r="B5" s="2"/>
      <c r="C5" s="3"/>
      <c r="T5" s="45" t="s">
        <v>78</v>
      </c>
    </row>
    <row r="6" spans="1:22" ht="15" x14ac:dyDescent="0.2">
      <c r="A6" s="2"/>
      <c r="B6" s="2"/>
      <c r="C6" s="3"/>
      <c r="T6" s="45" t="s">
        <v>69</v>
      </c>
    </row>
    <row r="7" spans="1:22" ht="15" x14ac:dyDescent="0.2">
      <c r="A7" s="2"/>
      <c r="B7" s="2"/>
      <c r="C7" s="3"/>
      <c r="T7" s="45" t="s">
        <v>74</v>
      </c>
    </row>
    <row r="8" spans="1:22" ht="15" x14ac:dyDescent="0.2">
      <c r="A8" s="2"/>
      <c r="B8" s="2"/>
      <c r="C8" s="3"/>
      <c r="T8" s="45"/>
    </row>
    <row r="9" spans="1:22" ht="15" x14ac:dyDescent="0.2">
      <c r="A9" s="2"/>
      <c r="B9" s="2"/>
      <c r="C9" s="3"/>
      <c r="T9" s="45" t="s">
        <v>23</v>
      </c>
    </row>
    <row r="10" spans="1:22" ht="15" x14ac:dyDescent="0.2">
      <c r="A10" s="2"/>
      <c r="B10" s="2"/>
      <c r="C10" s="3"/>
      <c r="T10" s="45" t="s">
        <v>68</v>
      </c>
    </row>
    <row r="11" spans="1:22" ht="15" x14ac:dyDescent="0.2">
      <c r="A11" s="2"/>
      <c r="B11" s="2"/>
      <c r="C11" s="3"/>
      <c r="T11" s="45" t="s">
        <v>79</v>
      </c>
    </row>
    <row r="12" spans="1:22" ht="15" x14ac:dyDescent="0.2">
      <c r="A12" s="2"/>
      <c r="B12" s="2"/>
      <c r="C12" s="3"/>
      <c r="T12" s="45" t="s">
        <v>71</v>
      </c>
    </row>
    <row r="13" spans="1:22" ht="15" x14ac:dyDescent="0.2">
      <c r="A13" s="2"/>
      <c r="B13" s="2"/>
      <c r="C13" s="3"/>
      <c r="T13" s="45" t="s">
        <v>80</v>
      </c>
    </row>
    <row r="14" spans="1:22" ht="15" x14ac:dyDescent="0.2">
      <c r="A14" s="2"/>
      <c r="B14" s="2"/>
      <c r="C14" s="3"/>
      <c r="E14" s="45"/>
    </row>
    <row r="15" spans="1:22" ht="15" x14ac:dyDescent="0.2">
      <c r="A15" s="2"/>
      <c r="B15" s="2"/>
      <c r="C15" s="3"/>
      <c r="E15" s="45"/>
    </row>
    <row r="16" spans="1:22" ht="15" x14ac:dyDescent="0.2">
      <c r="A16" s="2"/>
      <c r="B16" s="2"/>
      <c r="C16" s="3"/>
      <c r="E16" s="45"/>
    </row>
    <row r="17" spans="1:5" ht="15" x14ac:dyDescent="0.2">
      <c r="A17" s="2"/>
      <c r="B17" s="2"/>
      <c r="C17" s="3"/>
      <c r="E17" s="45"/>
    </row>
    <row r="18" spans="1:5" ht="15" x14ac:dyDescent="0.2">
      <c r="A18" s="2"/>
      <c r="B18" s="2"/>
      <c r="C18" s="3"/>
      <c r="E18" s="45"/>
    </row>
    <row r="19" spans="1:5" ht="15" x14ac:dyDescent="0.2">
      <c r="A19" s="2"/>
      <c r="B19" s="2"/>
      <c r="C19" s="3"/>
      <c r="E19" s="45"/>
    </row>
    <row r="20" spans="1:5" ht="15" x14ac:dyDescent="0.2">
      <c r="A20" s="2"/>
      <c r="B20" s="2"/>
      <c r="C20" s="3"/>
      <c r="E20" s="45"/>
    </row>
    <row r="21" spans="1:5" ht="15" x14ac:dyDescent="0.2">
      <c r="A21" s="2"/>
      <c r="B21" s="2"/>
      <c r="C21" s="3"/>
      <c r="E21" s="45"/>
    </row>
    <row r="22" spans="1:5" ht="15" x14ac:dyDescent="0.2">
      <c r="A22" s="2"/>
      <c r="B22" s="2"/>
      <c r="C22" s="3"/>
      <c r="E22" s="45"/>
    </row>
    <row r="23" spans="1:5" ht="15" x14ac:dyDescent="0.2">
      <c r="A23" s="2"/>
      <c r="B23" s="2"/>
      <c r="C23" s="3"/>
      <c r="E23" s="45"/>
    </row>
    <row r="24" spans="1:5" ht="15" x14ac:dyDescent="0.2">
      <c r="A24" s="2"/>
      <c r="B24" s="2"/>
      <c r="C24" s="3"/>
      <c r="E24" s="45"/>
    </row>
    <row r="25" spans="1:5" ht="15" x14ac:dyDescent="0.2">
      <c r="A25" s="2"/>
      <c r="B25" s="2"/>
      <c r="C25" s="3"/>
      <c r="E25" s="45"/>
    </row>
    <row r="26" spans="1:5" ht="15" x14ac:dyDescent="0.2">
      <c r="A26" s="2"/>
      <c r="B26" s="2"/>
      <c r="C26" s="3"/>
      <c r="E26" s="45"/>
    </row>
    <row r="27" spans="1:5" ht="15" x14ac:dyDescent="0.2">
      <c r="A27" s="2"/>
      <c r="B27" s="2"/>
      <c r="C27" s="3"/>
      <c r="E27" s="45"/>
    </row>
    <row r="28" spans="1:5" ht="15" x14ac:dyDescent="0.2">
      <c r="A28" s="2"/>
      <c r="B28" s="2"/>
      <c r="C28" s="3"/>
      <c r="E28" s="45"/>
    </row>
    <row r="29" spans="1:5" ht="15" x14ac:dyDescent="0.2">
      <c r="A29" s="2"/>
      <c r="B29" s="2"/>
      <c r="C29" s="3"/>
      <c r="E29" s="45"/>
    </row>
    <row r="30" spans="1:5" ht="15" x14ac:dyDescent="0.2">
      <c r="A30" s="2"/>
      <c r="B30" s="2"/>
      <c r="C30" s="3"/>
      <c r="E30" s="45"/>
    </row>
    <row r="31" spans="1:5" ht="15" x14ac:dyDescent="0.2">
      <c r="A31" s="2"/>
      <c r="B31" s="2"/>
      <c r="C31" s="3"/>
      <c r="E31" s="45"/>
    </row>
    <row r="32" spans="1:5" ht="15" x14ac:dyDescent="0.2">
      <c r="A32" s="2"/>
      <c r="B32" s="2"/>
      <c r="C32" s="3"/>
      <c r="E32" s="45"/>
    </row>
    <row r="33" spans="1:5" ht="15" x14ac:dyDescent="0.2">
      <c r="A33" s="2"/>
      <c r="B33" s="2"/>
      <c r="C33" s="3"/>
      <c r="E33" s="45"/>
    </row>
    <row r="34" spans="1:5" ht="15" x14ac:dyDescent="0.2">
      <c r="A34" s="2"/>
      <c r="B34" s="2"/>
      <c r="C34" s="3"/>
      <c r="E34" s="45"/>
    </row>
    <row r="35" spans="1:5" ht="19.5" x14ac:dyDescent="0.4">
      <c r="A35" s="2"/>
      <c r="B35" s="2"/>
      <c r="C35" s="3"/>
      <c r="E35" s="45"/>
    </row>
    <row r="36" spans="1:5" ht="19.5" x14ac:dyDescent="0.4">
      <c r="A36" s="2"/>
      <c r="B36" s="2"/>
      <c r="C36" s="3"/>
      <c r="E36" s="45"/>
    </row>
    <row r="37" spans="1:5" ht="19.5" x14ac:dyDescent="0.4">
      <c r="A37" s="2"/>
      <c r="B37" s="2"/>
      <c r="C37" s="3"/>
      <c r="E37" s="45"/>
    </row>
    <row r="38" spans="1:5" ht="19.5" x14ac:dyDescent="0.4">
      <c r="A38" s="2"/>
      <c r="B38" s="2"/>
      <c r="C38" s="3"/>
      <c r="E38" s="45"/>
    </row>
    <row r="39" spans="1:5" ht="19.5" x14ac:dyDescent="0.4">
      <c r="A39" s="2"/>
      <c r="B39" s="2"/>
      <c r="C39" s="3"/>
      <c r="E39" s="45"/>
    </row>
    <row r="40" spans="1:5" ht="19.5" x14ac:dyDescent="0.4">
      <c r="A40" s="2"/>
      <c r="B40" s="2"/>
      <c r="C40" s="3"/>
      <c r="E40" s="45"/>
    </row>
    <row r="41" spans="1:5" ht="19.5" x14ac:dyDescent="0.4">
      <c r="A41" s="2"/>
      <c r="B41" s="2"/>
      <c r="C41" s="3"/>
      <c r="E41" s="45"/>
    </row>
    <row r="42" spans="1:5" ht="19.5" x14ac:dyDescent="0.4">
      <c r="A42" s="2"/>
      <c r="B42" s="2"/>
      <c r="C42" s="3"/>
      <c r="E42" s="45"/>
    </row>
    <row r="43" spans="1:5" ht="19.5" x14ac:dyDescent="0.4">
      <c r="A43" s="2"/>
      <c r="B43" s="2"/>
      <c r="C43" s="3"/>
      <c r="E43" s="45"/>
    </row>
    <row r="44" spans="1:5" ht="19.5" x14ac:dyDescent="0.4">
      <c r="A44" s="2"/>
      <c r="B44" s="2"/>
      <c r="C44" s="3"/>
      <c r="E44" s="45"/>
    </row>
    <row r="45" spans="1:5" ht="19.5" x14ac:dyDescent="0.4">
      <c r="A45" s="2"/>
      <c r="B45" s="2"/>
      <c r="C45" s="3"/>
      <c r="E45" s="45"/>
    </row>
    <row r="46" spans="1:5" ht="19.5" x14ac:dyDescent="0.4">
      <c r="A46" s="2"/>
      <c r="B46" s="2"/>
      <c r="C46" s="3"/>
      <c r="E46" s="45"/>
    </row>
    <row r="47" spans="1:5" ht="19.5" x14ac:dyDescent="0.4">
      <c r="A47" s="2"/>
      <c r="B47" s="2"/>
      <c r="C47" s="3"/>
      <c r="E47" s="45"/>
    </row>
    <row r="48" spans="1:5" ht="19.5" x14ac:dyDescent="0.4">
      <c r="A48" s="2"/>
      <c r="B48" s="2"/>
      <c r="C48" s="3"/>
      <c r="E48" s="45"/>
    </row>
    <row r="49" spans="1:5" ht="19.5" x14ac:dyDescent="0.4">
      <c r="A49" s="2"/>
      <c r="B49" s="2"/>
      <c r="C49" s="3"/>
      <c r="E49" s="45"/>
    </row>
    <row r="50" spans="1:5" ht="19.5" x14ac:dyDescent="0.4">
      <c r="A50" s="2"/>
      <c r="B50" s="2"/>
      <c r="C50" s="3"/>
      <c r="E50" s="45"/>
    </row>
    <row r="51" spans="1:5" ht="19.5" x14ac:dyDescent="0.4">
      <c r="A51" s="2"/>
      <c r="B51" s="2"/>
      <c r="C51" s="3"/>
      <c r="E51" s="45"/>
    </row>
    <row r="52" spans="1:5" ht="19.5" x14ac:dyDescent="0.4">
      <c r="A52" s="2"/>
      <c r="B52" s="2"/>
      <c r="C52" s="3"/>
      <c r="E52" s="45"/>
    </row>
    <row r="53" spans="1:5" ht="19.5" x14ac:dyDescent="0.4">
      <c r="A53" s="2"/>
      <c r="B53" s="2"/>
      <c r="C53" s="3"/>
      <c r="E53" s="45"/>
    </row>
    <row r="54" spans="1:5" ht="19.5" x14ac:dyDescent="0.4">
      <c r="A54" s="2"/>
      <c r="B54" s="2"/>
      <c r="C54" s="3"/>
      <c r="E54" s="45"/>
    </row>
    <row r="55" spans="1:5" ht="19.5" x14ac:dyDescent="0.4">
      <c r="A55" s="2"/>
      <c r="B55" s="2"/>
      <c r="C55" s="3"/>
      <c r="E55" s="45"/>
    </row>
    <row r="56" spans="1:5" ht="19.5" x14ac:dyDescent="0.4">
      <c r="A56" s="2"/>
      <c r="B56" s="2"/>
      <c r="C56" s="3"/>
      <c r="E56" s="45"/>
    </row>
    <row r="57" spans="1:5" ht="19.5" x14ac:dyDescent="0.4">
      <c r="A57" s="2"/>
      <c r="B57" s="2"/>
      <c r="C57" s="3"/>
      <c r="E57" s="45"/>
    </row>
    <row r="58" spans="1:5" ht="19.5" x14ac:dyDescent="0.4">
      <c r="A58" s="2"/>
      <c r="B58" s="2"/>
      <c r="C58" s="3"/>
      <c r="E58" s="45"/>
    </row>
    <row r="59" spans="1:5" ht="19.5" x14ac:dyDescent="0.4">
      <c r="A59" s="2"/>
      <c r="B59" s="2"/>
      <c r="C59" s="3"/>
      <c r="E59" s="45"/>
    </row>
    <row r="60" spans="1:5" ht="19.5" x14ac:dyDescent="0.4">
      <c r="A60" s="2"/>
      <c r="B60" s="2"/>
      <c r="C60" s="3"/>
      <c r="E60" s="45"/>
    </row>
    <row r="61" spans="1:5" ht="19.5" x14ac:dyDescent="0.4">
      <c r="A61" s="2"/>
      <c r="B61" s="2"/>
      <c r="C61" s="3"/>
      <c r="E61" s="45"/>
    </row>
    <row r="62" spans="1:5" ht="19.5" x14ac:dyDescent="0.4">
      <c r="A62" s="2"/>
      <c r="B62" s="2"/>
      <c r="C62" s="3"/>
      <c r="E62" s="45"/>
    </row>
  </sheetData>
  <dataValidations count="1">
    <dataValidation type="list" allowBlank="1" showInputMessage="1" showErrorMessage="1" sqref="C3:C62" xr:uid="{BBA04249-7E8E-4906-8508-6A704D884B55}">
      <formula1>$T$3:$T$13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EBB1-8F30-4F3A-A15A-AE290A9D9D24}">
  <sheetPr codeName="Tabelle4"/>
  <dimension ref="A1:I22"/>
  <sheetViews>
    <sheetView tabSelected="1" workbookViewId="0">
      <selection activeCell="E19" sqref="E19"/>
    </sheetView>
  </sheetViews>
  <sheetFormatPr baseColWidth="10" defaultColWidth="11.42578125" defaultRowHeight="15" x14ac:dyDescent="0.2"/>
  <cols>
    <col min="1" max="1" width="29.28515625" style="9" customWidth="1"/>
    <col min="2" max="2" width="15.5703125" style="34" customWidth="1"/>
    <col min="3" max="3" width="17" style="34" customWidth="1"/>
    <col min="4" max="4" width="15.5703125" style="34" customWidth="1"/>
    <col min="5" max="5" width="23" style="35" customWidth="1"/>
    <col min="6" max="7" width="11.42578125" style="9" customWidth="1"/>
    <col min="8" max="16384" width="11.42578125" style="9"/>
  </cols>
  <sheetData>
    <row r="1" spans="1:9" s="12" customFormat="1" ht="105" customHeight="1" x14ac:dyDescent="0.25">
      <c r="A1" s="16" t="s">
        <v>50</v>
      </c>
      <c r="B1" s="31" t="s">
        <v>47</v>
      </c>
      <c r="C1" s="48" t="s">
        <v>61</v>
      </c>
      <c r="D1" s="48" t="s">
        <v>2</v>
      </c>
      <c r="E1" s="49" t="s">
        <v>48</v>
      </c>
      <c r="F1" s="20"/>
      <c r="G1" s="10"/>
      <c r="I1" s="10"/>
    </row>
    <row r="2" spans="1:9" s="12" customFormat="1" ht="15.75" x14ac:dyDescent="0.25">
      <c r="B2" s="32"/>
      <c r="C2" s="50"/>
      <c r="D2" s="50"/>
      <c r="E2" s="49"/>
      <c r="F2" s="10"/>
      <c r="G2" s="10"/>
      <c r="I2" s="10"/>
    </row>
    <row r="3" spans="1:9" s="12" customFormat="1" ht="15.75" x14ac:dyDescent="0.25">
      <c r="B3" s="32"/>
      <c r="C3" s="50"/>
      <c r="D3" s="50"/>
      <c r="E3" s="49"/>
      <c r="F3" s="10"/>
      <c r="G3" s="10"/>
      <c r="I3" s="10"/>
    </row>
    <row r="4" spans="1:9" s="12" customFormat="1" x14ac:dyDescent="0.2">
      <c r="A4" s="12" t="s">
        <v>22</v>
      </c>
      <c r="B4" s="46">
        <v>0</v>
      </c>
      <c r="C4" s="51">
        <f>SUM(B4*250)</f>
        <v>0</v>
      </c>
      <c r="D4" s="51">
        <f>SUM(B4*120)</f>
        <v>0</v>
      </c>
      <c r="E4" s="51">
        <f>SUM(C4:D4)</f>
        <v>0</v>
      </c>
      <c r="F4" s="24"/>
      <c r="G4" s="24"/>
    </row>
    <row r="5" spans="1:9" s="12" customFormat="1" x14ac:dyDescent="0.2">
      <c r="A5" s="12" t="s">
        <v>73</v>
      </c>
      <c r="B5" s="46">
        <v>0</v>
      </c>
      <c r="C5" s="51">
        <f>SUM(B5*325)</f>
        <v>0</v>
      </c>
      <c r="D5" s="51">
        <f>SUM(B5*150)</f>
        <v>0</v>
      </c>
      <c r="E5" s="51">
        <f>SUM(C5:D5)</f>
        <v>0</v>
      </c>
      <c r="F5" s="24"/>
      <c r="G5" s="24"/>
    </row>
    <row r="6" spans="1:9" s="12" customFormat="1" x14ac:dyDescent="0.2">
      <c r="A6" s="12" t="s">
        <v>72</v>
      </c>
      <c r="B6" s="46">
        <v>0</v>
      </c>
      <c r="C6" s="51">
        <f>SUM(B6*350)</f>
        <v>0</v>
      </c>
      <c r="D6" s="51">
        <f t="shared" ref="D6" si="0">SUM(B6*150)</f>
        <v>0</v>
      </c>
      <c r="E6" s="51">
        <f>SUM(C6:D6)</f>
        <v>0</v>
      </c>
      <c r="F6" s="24"/>
      <c r="G6" s="24"/>
    </row>
    <row r="7" spans="1:9" s="12" customFormat="1" x14ac:dyDescent="0.2">
      <c r="A7" s="12" t="s">
        <v>69</v>
      </c>
      <c r="B7" s="46">
        <v>0</v>
      </c>
      <c r="C7" s="51">
        <f>SUM(B7*400)</f>
        <v>0</v>
      </c>
      <c r="D7" s="51">
        <f>SUM(B7*180)</f>
        <v>0</v>
      </c>
      <c r="E7" s="51">
        <f>SUM(C7:D7)</f>
        <v>0</v>
      </c>
      <c r="F7" s="24"/>
      <c r="G7" s="24"/>
    </row>
    <row r="8" spans="1:9" s="12" customFormat="1" x14ac:dyDescent="0.2">
      <c r="A8" s="12" t="s">
        <v>74</v>
      </c>
      <c r="B8" s="46">
        <v>0</v>
      </c>
      <c r="C8" s="51">
        <f>SUM(B8*425)</f>
        <v>0</v>
      </c>
      <c r="D8" s="51">
        <f>SUM(B8*180)</f>
        <v>0</v>
      </c>
      <c r="E8" s="51">
        <f>SUM(C8:D8)</f>
        <v>0</v>
      </c>
      <c r="F8" s="24"/>
      <c r="G8" s="24"/>
    </row>
    <row r="9" spans="1:9" s="12" customFormat="1" x14ac:dyDescent="0.2">
      <c r="B9" s="46"/>
      <c r="C9" s="52"/>
      <c r="D9" s="51"/>
      <c r="E9" s="51"/>
      <c r="F9" s="24"/>
      <c r="G9" s="24"/>
    </row>
    <row r="10" spans="1:9" s="12" customFormat="1" x14ac:dyDescent="0.2">
      <c r="A10" s="12" t="s">
        <v>23</v>
      </c>
      <c r="B10" s="46">
        <v>0</v>
      </c>
      <c r="C10" s="51">
        <f>SUM(B10*400)</f>
        <v>0</v>
      </c>
      <c r="D10" s="51">
        <f>SUM(B10*200)</f>
        <v>0</v>
      </c>
      <c r="E10" s="51">
        <f>SUM(C10:D10)</f>
        <v>0</v>
      </c>
      <c r="F10" s="24"/>
      <c r="G10" s="24"/>
    </row>
    <row r="11" spans="1:9" x14ac:dyDescent="0.2">
      <c r="A11" s="12" t="s">
        <v>76</v>
      </c>
      <c r="B11" s="46">
        <v>0</v>
      </c>
      <c r="C11" s="51">
        <f>SUM(B11*520)</f>
        <v>0</v>
      </c>
      <c r="D11" s="51">
        <f>SUM(B11*250)</f>
        <v>0</v>
      </c>
      <c r="E11" s="51">
        <f>SUM(C11:D11)</f>
        <v>0</v>
      </c>
      <c r="G11" s="24"/>
      <c r="H11" s="12"/>
    </row>
    <row r="12" spans="1:9" x14ac:dyDescent="0.2">
      <c r="A12" s="12" t="s">
        <v>75</v>
      </c>
      <c r="B12" s="46">
        <f>COUNTIF('3 Projektplanung'!C3:C62,"GT3b Standard ganztags inkl. qualifizierte Honorarkraft")</f>
        <v>0</v>
      </c>
      <c r="C12" s="51">
        <f>SUM(B12*560)</f>
        <v>0</v>
      </c>
      <c r="D12" s="51">
        <f>SUM(B12*250)</f>
        <v>0</v>
      </c>
      <c r="E12" s="51">
        <f t="shared" ref="E12" si="1">SUM(C12:D12)</f>
        <v>0</v>
      </c>
      <c r="G12" s="24"/>
      <c r="H12" s="12"/>
    </row>
    <row r="13" spans="1:9" x14ac:dyDescent="0.2">
      <c r="A13" s="12" t="s">
        <v>71</v>
      </c>
      <c r="B13" s="46">
        <f>COUNTIF('3 Projektplanung'!C3:C62,"GT4b ganztags inkl. qualifizierte Honorarkraft")</f>
        <v>0</v>
      </c>
      <c r="C13" s="51">
        <f>SUM(B13*640)</f>
        <v>0</v>
      </c>
      <c r="D13" s="51">
        <f>SUM(B13*300)</f>
        <v>0</v>
      </c>
      <c r="E13" s="51">
        <f>SUM(C13:D13)</f>
        <v>0</v>
      </c>
      <c r="G13" s="24"/>
      <c r="H13" s="12"/>
    </row>
    <row r="14" spans="1:9" x14ac:dyDescent="0.2">
      <c r="A14" s="12" t="s">
        <v>80</v>
      </c>
      <c r="B14" s="46">
        <f>COUNTIF('3 Projektplanung'!C3:C62,"GT4a ganztags mit ergänzenden Honorarkräften")</f>
        <v>0</v>
      </c>
      <c r="C14" s="51">
        <f>SUM(B14*680)</f>
        <v>0</v>
      </c>
      <c r="D14" s="51">
        <f>SUM(B14*300)</f>
        <v>0</v>
      </c>
      <c r="E14" s="51">
        <f>SUM(C14:D14)</f>
        <v>0</v>
      </c>
      <c r="G14" s="24"/>
      <c r="H14" s="12"/>
    </row>
    <row r="15" spans="1:9" x14ac:dyDescent="0.2">
      <c r="B15" s="47"/>
      <c r="C15" s="53"/>
      <c r="D15" s="53"/>
      <c r="E15" s="54"/>
      <c r="H15" s="12"/>
    </row>
    <row r="16" spans="1:9" s="12" customFormat="1" ht="15.75" x14ac:dyDescent="0.25">
      <c r="A16" s="10" t="s">
        <v>51</v>
      </c>
      <c r="B16" s="46">
        <v>0</v>
      </c>
      <c r="C16" s="53"/>
      <c r="D16" s="53"/>
      <c r="E16" s="51"/>
      <c r="F16" s="24"/>
    </row>
    <row r="17" spans="1:6" s="12" customFormat="1" ht="15.75" x14ac:dyDescent="0.25">
      <c r="A17" s="10"/>
      <c r="B17" s="33"/>
      <c r="C17" s="53"/>
      <c r="D17" s="53"/>
      <c r="E17" s="51"/>
      <c r="F17" s="24"/>
    </row>
    <row r="18" spans="1:6" ht="46.5" customHeight="1" x14ac:dyDescent="0.2">
      <c r="A18" s="12"/>
      <c r="C18" s="55"/>
      <c r="D18" s="55"/>
      <c r="E18" s="54"/>
    </row>
    <row r="19" spans="1:6" s="12" customFormat="1" ht="15.75" x14ac:dyDescent="0.25">
      <c r="A19" s="10" t="s">
        <v>50</v>
      </c>
      <c r="B19" s="33"/>
      <c r="C19" s="53"/>
      <c r="D19" s="53"/>
      <c r="E19" s="49">
        <f>SUM(E4:E16)</f>
        <v>0</v>
      </c>
      <c r="F19" s="24"/>
    </row>
    <row r="20" spans="1:6" ht="47.25" customHeight="1" x14ac:dyDescent="0.2">
      <c r="C20" s="9"/>
    </row>
    <row r="21" spans="1:6" s="26" customFormat="1" x14ac:dyDescent="0.2">
      <c r="A21" s="26" t="s">
        <v>45</v>
      </c>
      <c r="B21" s="33"/>
      <c r="C21" s="33"/>
      <c r="D21" s="33"/>
      <c r="E21" s="36"/>
    </row>
    <row r="22" spans="1:6" s="26" customFormat="1" x14ac:dyDescent="0.2">
      <c r="A22" s="26" t="s">
        <v>43</v>
      </c>
      <c r="B22" s="33"/>
      <c r="C22" s="33"/>
      <c r="D22" s="33"/>
      <c r="E22" s="36"/>
    </row>
  </sheetData>
  <sheetProtection algorithmName="SHA-512" hashValue="FthU/s5wKamk7CK/Jdl4uJpYV+riWm9H3QPcjm/3oLSeZ9cswiTWLqRyshXn41qTA/LuJUCZq0NOeVd12ED1vw==" saltValue="GItWnbqS1flh3zqfJcqWS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15C5E1D982EE478C9108970054F178" ma:contentTypeVersion="2" ma:contentTypeDescription="Ein neues Dokument erstellen." ma:contentTypeScope="" ma:versionID="c6f61dfe1cad86ad2c524abb4f22f9ae">
  <xsd:schema xmlns:xsd="http://www.w3.org/2001/XMLSchema" xmlns:xs="http://www.w3.org/2001/XMLSchema" xmlns:p="http://schemas.microsoft.com/office/2006/metadata/properties" xmlns:ns2="a58cb2bd-56ca-48f5-8cf8-068ded03f2d2" targetNamespace="http://schemas.microsoft.com/office/2006/metadata/properties" ma:root="true" ma:fieldsID="f36216c99f02b1cc9d56a0354433d6e9" ns2:_="">
    <xsd:import namespace="a58cb2bd-56ca-48f5-8cf8-068ded03f2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cb2bd-56ca-48f5-8cf8-068ded03f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EB1EB-D616-4F2A-80CB-7CF128DF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cb2bd-56ca-48f5-8cf8-068ded03f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EED03-56CD-4177-8A24-EEA27ADDE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666E6-C725-4A39-8860-88F221C989B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a58cb2bd-56ca-48f5-8cf8-068ded03f2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 Erläuterungen zur Excel</vt:lpstr>
      <vt:lpstr>2 Fördermodelle und Kosten</vt:lpstr>
      <vt:lpstr>3 Projektplanung</vt:lpstr>
      <vt:lpstr>4 Beantragte Summe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Schlösser</dc:creator>
  <cp:lastModifiedBy>Nadine Wickert</cp:lastModifiedBy>
  <cp:lastPrinted>2022-05-31T14:52:11Z</cp:lastPrinted>
  <dcterms:created xsi:type="dcterms:W3CDTF">2004-05-18T10:30:50Z</dcterms:created>
  <dcterms:modified xsi:type="dcterms:W3CDTF">2022-08-31T10:41:40Z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0x010100EE15C5E1D982EE478C9108970054F178</vt:lpwstr>
  </property>
  <property fmtid="{D5CDD505-2E9C-101B-9397-08002B2CF9AE}" pid="3" name="AuthorIds_UIVersion_1536">
    <vt:lpwstr>6</vt:lpwstr>
  </property>
</Properties>
</file>